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3-prep\документы студентов2\121\Протченко Надежда\"/>
    </mc:Choice>
  </mc:AlternateContent>
  <bookViews>
    <workbookView xWindow="0" yWindow="0" windowWidth="19200" windowHeight="1174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G27" i="2"/>
  <c r="H27" i="2"/>
  <c r="H28" i="2"/>
  <c r="L17" i="2" l="1"/>
  <c r="L26" i="2"/>
  <c r="L20" i="2"/>
  <c r="L18" i="2"/>
  <c r="L25" i="2"/>
  <c r="L21" i="2"/>
  <c r="L24" i="2"/>
  <c r="L19" i="2"/>
  <c r="L23" i="2"/>
  <c r="L22" i="2"/>
  <c r="L16" i="2"/>
  <c r="L8" i="2"/>
  <c r="L10" i="2"/>
  <c r="L13" i="2"/>
  <c r="L15" i="2"/>
  <c r="L6" i="2"/>
  <c r="L11" i="2"/>
  <c r="L14" i="2"/>
  <c r="L5" i="2"/>
  <c r="L12" i="2"/>
  <c r="L9" i="2"/>
  <c r="L7" i="2"/>
  <c r="B17" i="2" l="1"/>
  <c r="B26" i="2"/>
  <c r="B20" i="2"/>
  <c r="B18" i="2"/>
  <c r="B25" i="2"/>
  <c r="B21" i="2"/>
  <c r="B24" i="2"/>
  <c r="B19" i="2"/>
  <c r="B23" i="2"/>
  <c r="B22" i="2"/>
  <c r="B16" i="2"/>
  <c r="B8" i="2"/>
  <c r="B10" i="2"/>
  <c r="B13" i="2"/>
  <c r="B15" i="2"/>
  <c r="B6" i="2"/>
  <c r="B11" i="2"/>
  <c r="B14" i="2"/>
  <c r="B5" i="2"/>
  <c r="B12" i="2"/>
  <c r="B9" i="2"/>
  <c r="B7" i="2"/>
  <c r="B27" i="2" l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E36" i="1"/>
  <c r="D36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37" i="1"/>
  <c r="C36" i="1"/>
  <c r="K31" i="1" l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D31" i="1"/>
  <c r="E31" i="1"/>
  <c r="F31" i="1"/>
  <c r="G31" i="1"/>
  <c r="H31" i="1"/>
  <c r="I31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D30" i="1"/>
  <c r="E30" i="1"/>
  <c r="F30" i="1"/>
  <c r="G30" i="1"/>
  <c r="H30" i="1"/>
  <c r="I30" i="1"/>
  <c r="J31" i="1"/>
  <c r="J30" i="1"/>
  <c r="J5" i="1"/>
  <c r="K5" i="1"/>
  <c r="P5" i="1" s="1"/>
  <c r="U5" i="1" s="1"/>
  <c r="Z5" i="1" s="1"/>
  <c r="AE5" i="1" s="1"/>
  <c r="L5" i="1"/>
  <c r="M5" i="1"/>
  <c r="R5" i="1" s="1"/>
  <c r="W5" i="1" s="1"/>
  <c r="AB5" i="1" s="1"/>
  <c r="AG5" i="1" s="1"/>
  <c r="N5" i="1"/>
  <c r="O5" i="1"/>
  <c r="T5" i="1" s="1"/>
  <c r="Y5" i="1" s="1"/>
  <c r="AD5" i="1" s="1"/>
  <c r="Q5" i="1"/>
  <c r="V5" i="1" s="1"/>
  <c r="AA5" i="1" s="1"/>
  <c r="AF5" i="1" s="1"/>
  <c r="S5" i="1"/>
  <c r="X5" i="1" s="1"/>
  <c r="AC5" i="1" s="1"/>
  <c r="AH5" i="1" s="1"/>
  <c r="I5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6" i="1"/>
  <c r="AI30" i="1" l="1"/>
  <c r="AI31" i="1"/>
  <c r="AI32" i="1"/>
</calcChain>
</file>

<file path=xl/sharedStrings.xml><?xml version="1.0" encoding="utf-8"?>
<sst xmlns="http://schemas.openxmlformats.org/spreadsheetml/2006/main" count="214" uniqueCount="159">
  <si>
    <t>Фамилия, имя ребенка</t>
  </si>
  <si>
    <t>Дни месяца</t>
  </si>
  <si>
    <t>Дней посещенных</t>
  </si>
  <si>
    <t>Дней пропущенных</t>
  </si>
  <si>
    <t>Присутствующих</t>
  </si>
  <si>
    <t>Отсутствующих</t>
  </si>
  <si>
    <t>Болотов Агапит Парфёнович</t>
  </si>
  <si>
    <t>Шумахер Садок Эдуардович</t>
  </si>
  <si>
    <t>Довголевский Викентий Христофорович</t>
  </si>
  <si>
    <t>Вепрев Аполлинарий Киприанович</t>
  </si>
  <si>
    <t>Шулепников Юстин Ксенофонтович</t>
  </si>
  <si>
    <t>Захарьин Владислав Фролович</t>
  </si>
  <si>
    <t>Тимчук Матвей Севастианович</t>
  </si>
  <si>
    <t>Горбовский Феофил Киприанович</t>
  </si>
  <si>
    <t>Свиньин Ахрамей Геннадьевич</t>
  </si>
  <si>
    <t>Муромцев Артемон Федотович</t>
  </si>
  <si>
    <t>Сибирская Васса Ипатовна</t>
  </si>
  <si>
    <t>Воротынская Рахиль Денисовна</t>
  </si>
  <si>
    <t>Кусова Иоанна Евсеевна</t>
  </si>
  <si>
    <t>Назаревская Лиана Гелиевна</t>
  </si>
  <si>
    <t>Сеславина Каролина Филоновна</t>
  </si>
  <si>
    <t>Ачкасова Зинаида Селивёрстовна</t>
  </si>
  <si>
    <t>Павлова Мирослава Аникеевна</t>
  </si>
  <si>
    <t>Ахматова Наталия Кузьминична</t>
  </si>
  <si>
    <t>Мержеевская Лилиана Зиноновна</t>
  </si>
  <si>
    <t>Глазенап Таисья Капитоновна</t>
  </si>
  <si>
    <t>Багреева Ждана Потаповна</t>
  </si>
  <si>
    <t>н</t>
  </si>
  <si>
    <t>N</t>
  </si>
  <si>
    <t>СРЕД.ПОСЕЩАЕМОСТЬ</t>
  </si>
  <si>
    <t>Справка о пришедших и отсутствующих</t>
  </si>
  <si>
    <t>ФИО</t>
  </si>
  <si>
    <t>п</t>
  </si>
  <si>
    <t>о</t>
  </si>
  <si>
    <t>Бланк посещаемости младшей группы д/с №17</t>
  </si>
  <si>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</si>
  <si>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</si>
  <si>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</si>
  <si>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</si>
  <si>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</si>
  <si>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</si>
  <si>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</si>
  <si>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</si>
  <si>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</si>
  <si>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>Фамилия, Имя , Отчество отца</t>
  </si>
  <si>
    <t>Место работы отца</t>
  </si>
  <si>
    <t>м</t>
  </si>
  <si>
    <t>д</t>
  </si>
  <si>
    <t>Весенняя ул. Д.23</t>
  </si>
  <si>
    <t>Пушкина ул. Д.17</t>
  </si>
  <si>
    <t>Толстого ул. Д.13</t>
  </si>
  <si>
    <t>Ногина ул. Д.76</t>
  </si>
  <si>
    <t>Урицкого ул. Д.53 кв.15</t>
  </si>
  <si>
    <t>Солнечная ул. Д.14 кв.22</t>
  </si>
  <si>
    <t>Солнечная ул. Д.23</t>
  </si>
  <si>
    <t xml:space="preserve">Ленина ул. Д.54 </t>
  </si>
  <si>
    <t>Октябрьская ул. Д.56</t>
  </si>
  <si>
    <t>Свердлова ул. Д.35</t>
  </si>
  <si>
    <t>Озерная ул. Д.70</t>
  </si>
  <si>
    <t>25 сентября ул. Д.24</t>
  </si>
  <si>
    <t>К.Маркса ул.65</t>
  </si>
  <si>
    <t>Ворошилова ул. Д.65</t>
  </si>
  <si>
    <t>Слобода ул. Д. 11</t>
  </si>
  <si>
    <t>Чапаева ул. Д.9</t>
  </si>
  <si>
    <t>Черняховского ул. Д.13</t>
  </si>
  <si>
    <t>Кремка ул. Д.21</t>
  </si>
  <si>
    <t>Лисименко ул. Д.17</t>
  </si>
  <si>
    <t>Вишневая ул. Д.76</t>
  </si>
  <si>
    <t>Краснознаменная ул. Д.90</t>
  </si>
  <si>
    <t>Школьная ул. Д.5</t>
  </si>
  <si>
    <t>Детская поликлиника</t>
  </si>
  <si>
    <t>Магнит</t>
  </si>
  <si>
    <t>Пятерочка</t>
  </si>
  <si>
    <t>Городская больница</t>
  </si>
  <si>
    <t>Хлебокомбинат</t>
  </si>
  <si>
    <t>Санаторий Затишье</t>
  </si>
  <si>
    <t>Санаторий Вьюнка</t>
  </si>
  <si>
    <t>Д/С №31</t>
  </si>
  <si>
    <t>Школа №6</t>
  </si>
  <si>
    <t>Школа №5</t>
  </si>
  <si>
    <t>Д/С № 28</t>
  </si>
  <si>
    <t>Д/С №45</t>
  </si>
  <si>
    <t>КИПК</t>
  </si>
  <si>
    <t>Кафе "Арлекино"</t>
  </si>
  <si>
    <t>Кафе "Балагур"</t>
  </si>
  <si>
    <t>Ресторан "Три кита"</t>
  </si>
  <si>
    <t>Столовая "Колобок"</t>
  </si>
  <si>
    <t>Отделение Полиции</t>
  </si>
  <si>
    <t>Теле 2</t>
  </si>
  <si>
    <t>ТРЦ "Московский"</t>
  </si>
  <si>
    <t>ТЦ "Гранд Парк"</t>
  </si>
  <si>
    <t>Пятёрочка</t>
  </si>
  <si>
    <t>Язькова Варвара Ипполитовна</t>
  </si>
  <si>
    <t>Ратаева Алла Романовна</t>
  </si>
  <si>
    <t>Топоркова Алина Ираклиевна</t>
  </si>
  <si>
    <t>Арнаутова Маргарита Ивановна</t>
  </si>
  <si>
    <t>Седова Кира Павеловна</t>
  </si>
  <si>
    <t>Слепцова Юлия Мироновна</t>
  </si>
  <si>
    <t>Убейсобакина Яна Геннадиевна</t>
  </si>
  <si>
    <t>Шкригунова Зоя Яновна</t>
  </si>
  <si>
    <t>Коврова Раиса Якововна</t>
  </si>
  <si>
    <t>Нуряева Анфиса Геннадиевна</t>
  </si>
  <si>
    <t>Токмакова Александра Романовна</t>
  </si>
  <si>
    <t>Ишеева Ариадна Германовна</t>
  </si>
  <si>
    <t>Нагибина Нина Данииловна</t>
  </si>
  <si>
    <t>Белоконь Кристина Евгениевна</t>
  </si>
  <si>
    <t>Кодица Христина Борисовна</t>
  </si>
  <si>
    <t>Суслякова Екатерина Евгениевна</t>
  </si>
  <si>
    <t>Королёва Эмма Геннадиевна</t>
  </si>
  <si>
    <t>Поливанова Кристина Данилевна</t>
  </si>
  <si>
    <t>Родикова Роза Павеловна</t>
  </si>
  <si>
    <t>Шурдука Василиса Казимировна</t>
  </si>
  <si>
    <t>Гика Рената Ираклиевна</t>
  </si>
  <si>
    <t>Новожилова Людмила Владленовна</t>
  </si>
  <si>
    <t>19(39)533-70-98511</t>
  </si>
  <si>
    <t>75(1043)063-69-98901</t>
  </si>
  <si>
    <t>372(5263)744-50-26060</t>
  </si>
  <si>
    <t>772(722)345-61-73609</t>
  </si>
  <si>
    <t>9(5325)962-06-07945</t>
  </si>
  <si>
    <t>7(52)145-51-65152</t>
  </si>
  <si>
    <t>95(55)855-83-43861</t>
  </si>
  <si>
    <t>1(83)388-93-05564</t>
  </si>
  <si>
    <t>9(6871)557-94-30543</t>
  </si>
  <si>
    <t>7(65)690-14-65664</t>
  </si>
  <si>
    <t>4(47)947-47-79212</t>
  </si>
  <si>
    <t>285(54)699-25-57799</t>
  </si>
  <si>
    <t>6(2156)251-48-16778</t>
  </si>
  <si>
    <t>1(81)065-74-47714</t>
  </si>
  <si>
    <t>206(21)704-37-22933</t>
  </si>
  <si>
    <t>539(87)244-49-36998</t>
  </si>
  <si>
    <t>1(91)399-58-38781</t>
  </si>
  <si>
    <t>00(728)775-46-53965</t>
  </si>
  <si>
    <t>821(2765)337-94-73101</t>
  </si>
  <si>
    <t>7(8163)500-48-35652</t>
  </si>
  <si>
    <t>0(6366)309-31-21013</t>
  </si>
  <si>
    <t>482(864)216-54-63009</t>
  </si>
  <si>
    <t>Шишлов Парфён Даниилович</t>
  </si>
  <si>
    <t>Горностаев Эдуард Родионович</t>
  </si>
  <si>
    <t>Сомов Христофор Эдуардович</t>
  </si>
  <si>
    <t>Есипов Киприан Ипатиевич</t>
  </si>
  <si>
    <t>Щеголяев Ксенофонт Прохорович</t>
  </si>
  <si>
    <t>Островский Фрол Владиславович</t>
  </si>
  <si>
    <t>Шашков Севастиан Вадимович</t>
  </si>
  <si>
    <t>Якин Киприан Ираклиевич</t>
  </si>
  <si>
    <t>Якименко Геннадий Саввевич</t>
  </si>
  <si>
    <t>Лощилов Федот Прохорович</t>
  </si>
  <si>
    <t>Цуцков Ипат Федосиевич</t>
  </si>
  <si>
    <t>Ломадуров Денис Ипатиевич</t>
  </si>
  <si>
    <t>Кузарин Евсей Гаврилевич</t>
  </si>
  <si>
    <t>Хейчеев Гелий Леонович</t>
  </si>
  <si>
    <t>Седельников Филон Георгиевич</t>
  </si>
  <si>
    <t>Запорожец Селивёрст Чеславович</t>
  </si>
  <si>
    <t>Непеин Леонард Матвеевич</t>
  </si>
  <si>
    <t>Розанов Аникий Герасимович</t>
  </si>
  <si>
    <t>Куксилин Кузьмин Саввевич</t>
  </si>
  <si>
    <t>Арчибасов Зинон Ерофеевич</t>
  </si>
  <si>
    <t>Непеин Капитон Самуилович</t>
  </si>
  <si>
    <t>Ситников Потап Панкратиевич</t>
  </si>
  <si>
    <t>Мацнева Мирослава Леонардовна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</si>
</sst>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color rgb="FFFF3399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 tint="4.9989318521683403E-2"/>
      <name val="Arial"/>
      <family val="2"/>
      <charset val="204"/>
    </font>
    <font>
      <sz val="11"/>
      <color theme="1" tint="4.9989318521683403E-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BEBEB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ck">
        <color theme="9" tint="-0.24994659260841701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n">
        <color indexed="64"/>
      </top>
      <bottom style="thick">
        <color theme="9" tint="-0.24994659260841701"/>
      </bottom>
      <diagonal/>
    </border>
    <border>
      <left/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1" applyFont="0" applyAlignment="0">
      <alignment horizontal="center" vertical="center" wrapText="1"/>
    </xf>
  </cellStyleXfs>
  <cellXfs count="48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/>
    <xf numFmtId="0" fontId="0" fillId="4" borderId="17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18" xfId="0" applyFill="1" applyBorder="1" applyAlignment="1"/>
    <xf numFmtId="0" fontId="9" fillId="6" borderId="2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8" fillId="0" borderId="22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2">
    <cellStyle name="Обычный" xfId="0" builtinId="0"/>
    <cellStyle name="Стиль 1" xfId="1"/>
  </cellStyles>
  <dxfs count="1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</dxf>
    <dxf>
      <fill>
        <patternFill>
          <bgColor rgb="FFFFC7CE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CCFF"/>
      <color rgb="FFFF33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	Наглядный показ посещенный и         отсутствующих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присутствующие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Лист1!$C$36:$C$57</c:f>
              <c:strCache>
                <c:ptCount val="22"/>
                <c:pt idx="0">
                  <c:v>Болотов Агапит Парфёнович</c:v>
                </c:pt>
                <c:pt idx="1">
                  <c:v>Шумахер Садок Эдуардович</c:v>
                </c:pt>
                <c:pt idx="2">
                  <c:v>Довголевский Викентий Христофорович</c:v>
                </c:pt>
                <c:pt idx="3">
                  <c:v>Вепрев Аполлинарий Киприанович</c:v>
                </c:pt>
                <c:pt idx="4">
                  <c:v>Шулепников Юстин Ксенофонтович</c:v>
                </c:pt>
                <c:pt idx="5">
                  <c:v>Захарьин Владислав Фролович</c:v>
                </c:pt>
                <c:pt idx="6">
                  <c:v>Тимчук Матвей Севастианович</c:v>
                </c:pt>
                <c:pt idx="7">
                  <c:v>Горбовский Феофил Киприанович</c:v>
                </c:pt>
                <c:pt idx="8">
                  <c:v>Свиньин Ахрамей Геннадьевич</c:v>
                </c:pt>
                <c:pt idx="9">
                  <c:v>Муромцев Артемон Федотович</c:v>
                </c:pt>
                <c:pt idx="10">
                  <c:v>Сибирская Васса Ипатовна</c:v>
                </c:pt>
                <c:pt idx="11">
                  <c:v>Воротынская Рахиль Денисовна</c:v>
                </c:pt>
                <c:pt idx="12">
                  <c:v>Кусова Иоанна Евсеевна</c:v>
                </c:pt>
                <c:pt idx="13">
                  <c:v>Назаревская Лиана Гелиевна</c:v>
                </c:pt>
                <c:pt idx="14">
                  <c:v>Сеславина Каролина Филоновна</c:v>
                </c:pt>
                <c:pt idx="15">
                  <c:v>Ачкасова Зинаида Селивёрстовна</c:v>
                </c:pt>
                <c:pt idx="16">
                  <c:v>Мацнева Мирослава Леонардовна</c:v>
                </c:pt>
                <c:pt idx="17">
                  <c:v>Павлова Мирослава Аникеевна</c:v>
                </c:pt>
                <c:pt idx="18">
                  <c:v>Ахматова Наталия Кузьминична</c:v>
                </c:pt>
                <c:pt idx="19">
                  <c:v>Мержеевская Лилиана Зиноновна</c:v>
                </c:pt>
                <c:pt idx="20">
                  <c:v>Глазенап Таисья Капитоновна</c:v>
                </c:pt>
                <c:pt idx="21">
                  <c:v>Багреева Ждана Потаповна</c:v>
                </c:pt>
              </c:strCache>
            </c:strRef>
          </c:cat>
          <c:val>
            <c:numRef>
              <c:f>Лист1!$D$36:$D$57</c:f>
              <c:numCache>
                <c:formatCode>General</c:formatCode>
                <c:ptCount val="22"/>
                <c:pt idx="0">
                  <c:v>25</c:v>
                </c:pt>
                <c:pt idx="1">
                  <c:v>31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29</c:v>
                </c:pt>
                <c:pt idx="6">
                  <c:v>31</c:v>
                </c:pt>
                <c:pt idx="7">
                  <c:v>30</c:v>
                </c:pt>
                <c:pt idx="8">
                  <c:v>31</c:v>
                </c:pt>
                <c:pt idx="9">
                  <c:v>27</c:v>
                </c:pt>
                <c:pt idx="10">
                  <c:v>31</c:v>
                </c:pt>
                <c:pt idx="11">
                  <c:v>30</c:v>
                </c:pt>
                <c:pt idx="12">
                  <c:v>31</c:v>
                </c:pt>
                <c:pt idx="13">
                  <c:v>29</c:v>
                </c:pt>
                <c:pt idx="14">
                  <c:v>31</c:v>
                </c:pt>
                <c:pt idx="15">
                  <c:v>31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22</c:v>
                </c:pt>
                <c:pt idx="21">
                  <c:v>28</c:v>
                </c:pt>
              </c:numCache>
            </c:numRef>
          </c:val>
        </c:ser>
        <c:ser>
          <c:idx val="1"/>
          <c:order val="1"/>
          <c:tx>
            <c:v>отсутствующие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Лист1!$C$36:$C$57</c:f>
              <c:strCache>
                <c:ptCount val="22"/>
                <c:pt idx="0">
                  <c:v>Болотов Агапит Парфёнович</c:v>
                </c:pt>
                <c:pt idx="1">
                  <c:v>Шумахер Садок Эдуардович</c:v>
                </c:pt>
                <c:pt idx="2">
                  <c:v>Довголевский Викентий Христофорович</c:v>
                </c:pt>
                <c:pt idx="3">
                  <c:v>Вепрев Аполлинарий Киприанович</c:v>
                </c:pt>
                <c:pt idx="4">
                  <c:v>Шулепников Юстин Ксенофонтович</c:v>
                </c:pt>
                <c:pt idx="5">
                  <c:v>Захарьин Владислав Фролович</c:v>
                </c:pt>
                <c:pt idx="6">
                  <c:v>Тимчук Матвей Севастианович</c:v>
                </c:pt>
                <c:pt idx="7">
                  <c:v>Горбовский Феофил Киприанович</c:v>
                </c:pt>
                <c:pt idx="8">
                  <c:v>Свиньин Ахрамей Геннадьевич</c:v>
                </c:pt>
                <c:pt idx="9">
                  <c:v>Муромцев Артемон Федотович</c:v>
                </c:pt>
                <c:pt idx="10">
                  <c:v>Сибирская Васса Ипатовна</c:v>
                </c:pt>
                <c:pt idx="11">
                  <c:v>Воротынская Рахиль Денисовна</c:v>
                </c:pt>
                <c:pt idx="12">
                  <c:v>Кусова Иоанна Евсеевна</c:v>
                </c:pt>
                <c:pt idx="13">
                  <c:v>Назаревская Лиана Гелиевна</c:v>
                </c:pt>
                <c:pt idx="14">
                  <c:v>Сеславина Каролина Филоновна</c:v>
                </c:pt>
                <c:pt idx="15">
                  <c:v>Ачкасова Зинаида Селивёрстовна</c:v>
                </c:pt>
                <c:pt idx="16">
                  <c:v>Мацнева Мирослава Леонардовна</c:v>
                </c:pt>
                <c:pt idx="17">
                  <c:v>Павлова Мирослава Аникеевна</c:v>
                </c:pt>
                <c:pt idx="18">
                  <c:v>Ахматова Наталия Кузьминична</c:v>
                </c:pt>
                <c:pt idx="19">
                  <c:v>Мержеевская Лилиана Зиноновна</c:v>
                </c:pt>
                <c:pt idx="20">
                  <c:v>Глазенап Таисья Капитоновна</c:v>
                </c:pt>
                <c:pt idx="21">
                  <c:v>Багреева Ждана Потаповна</c:v>
                </c:pt>
              </c:strCache>
            </c:strRef>
          </c:cat>
          <c:val>
            <c:numRef>
              <c:f>Лист1!$E$36:$E$57</c:f>
              <c:numCache>
                <c:formatCode>General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9</c:v>
                </c:pt>
                <c:pt idx="21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3786944"/>
        <c:axId val="193781848"/>
      </c:barChart>
      <c:catAx>
        <c:axId val="19378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781848"/>
        <c:crosses val="autoZero"/>
        <c:auto val="1"/>
        <c:lblAlgn val="ctr"/>
        <c:lblOffset val="100"/>
        <c:noMultiLvlLbl val="0"/>
      </c:catAx>
      <c:valAx>
        <c:axId val="193781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378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33</xdr:row>
      <xdr:rowOff>47625</xdr:rowOff>
    </xdr:from>
    <xdr:to>
      <xdr:col>21</xdr:col>
      <xdr:colOff>304799</xdr:colOff>
      <xdr:row>55</xdr:row>
      <xdr:rowOff>4762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6" displayName="Таблица6" ref="B4:L27" totalsRowCount="1" headerRowDxfId="10">
  <autoFilter ref="B4:L26"/>
  <sortState ref="B5:L26">
    <sortCondition ref="C4:C26"/>
  </sortState>
  <tableColumns count="11">
    <tableColumn id="1" name="Фамилия, имя, отчество" totalsRowFunction="count" totalsRowDxfId="6">
      <calculatedColumnFormula>Лист1!C6</calculatedColumnFormula>
    </tableColumn>
    <tableColumn id="2" name="Пол" dataDxfId="0" totalsRowDxfId="5"/>
    <tableColumn id="3" name="Дата рождения" totalsRowFunction="max" dataDxfId="1" totalsRowDxfId="2"/>
    <tableColumn id="4" name="Адрес"/>
    <tableColumn id="5" name="Телефон"/>
    <tableColumn id="6" name="Рост" totalsRowFunction="average" dataDxfId="8" totalsRowDxfId="4"/>
    <tableColumn id="7" name="Вес" totalsRowFunction="average" dataDxfId="7" totalsRowDxfId="3"/>
    <tableColumn id="8" name="Фамилия, Имя, Отчество матери"/>
    <tableColumn id="9" name="Место работы матери"/>
    <tableColumn id="10" name="Фамилия, Имя , Отчество отца"/>
    <tableColumn id="11" name="Место работы отца" dataDxfId="9">
      <calculatedColumnFormula>Таблица6[[#This Row],[Место работы матери]]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57"/>
  <sheetViews>
    <sheetView workbookViewId="0">
      <selection activeCell="C33" sqref="C33"/>
    </sheetView>
  </sheetViews>
  <sheetFormatPr defaultRowHeight="15" x14ac:dyDescent="0.25"/>
  <cols>
    <col min="2" max="2" width="3.7109375" customWidth="1"/>
    <col min="3" max="3" width="47.5703125" customWidth="1"/>
    <col min="4" max="4" width="5.85546875" customWidth="1"/>
    <col min="5" max="5" width="6" customWidth="1"/>
    <col min="6" max="34" width="5.85546875" customWidth="1"/>
    <col min="35" max="35" width="11.140625" customWidth="1"/>
    <col min="36" max="36" width="12.28515625" customWidth="1"/>
  </cols>
  <sheetData>
    <row r="3" spans="2:36" ht="21.75" thickBot="1" x14ac:dyDescent="0.4">
      <c r="B3" s="23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36" ht="29.25" customHeight="1" thickTop="1" x14ac:dyDescent="0.25">
      <c r="B4" s="37" t="s">
        <v>28</v>
      </c>
      <c r="C4" s="39" t="s">
        <v>0</v>
      </c>
      <c r="D4" s="41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24" t="s">
        <v>2</v>
      </c>
      <c r="AJ4" s="26" t="s">
        <v>3</v>
      </c>
    </row>
    <row r="5" spans="2:36" x14ac:dyDescent="0.25">
      <c r="B5" s="38"/>
      <c r="C5" s="40"/>
      <c r="D5" s="13">
        <v>43836</v>
      </c>
      <c r="E5" s="13">
        <v>43837</v>
      </c>
      <c r="F5" s="13">
        <v>43838</v>
      </c>
      <c r="G5" s="13">
        <v>43839</v>
      </c>
      <c r="H5" s="13">
        <v>43840</v>
      </c>
      <c r="I5" s="13">
        <f>D5+7</f>
        <v>43843</v>
      </c>
      <c r="J5" s="13">
        <f t="shared" ref="J5:AH5" si="0">E5+7</f>
        <v>43844</v>
      </c>
      <c r="K5" s="13">
        <f t="shared" si="0"/>
        <v>43845</v>
      </c>
      <c r="L5" s="13">
        <f t="shared" si="0"/>
        <v>43846</v>
      </c>
      <c r="M5" s="13">
        <f t="shared" si="0"/>
        <v>43847</v>
      </c>
      <c r="N5" s="13">
        <f t="shared" si="0"/>
        <v>43850</v>
      </c>
      <c r="O5" s="13">
        <f t="shared" si="0"/>
        <v>43851</v>
      </c>
      <c r="P5" s="13">
        <f t="shared" si="0"/>
        <v>43852</v>
      </c>
      <c r="Q5" s="13">
        <f t="shared" si="0"/>
        <v>43853</v>
      </c>
      <c r="R5" s="13">
        <f t="shared" si="0"/>
        <v>43854</v>
      </c>
      <c r="S5" s="13">
        <f t="shared" si="0"/>
        <v>43857</v>
      </c>
      <c r="T5" s="13">
        <f t="shared" si="0"/>
        <v>43858</v>
      </c>
      <c r="U5" s="13">
        <f t="shared" si="0"/>
        <v>43859</v>
      </c>
      <c r="V5" s="13">
        <f t="shared" si="0"/>
        <v>43860</v>
      </c>
      <c r="W5" s="13">
        <f t="shared" si="0"/>
        <v>43861</v>
      </c>
      <c r="X5" s="13">
        <f t="shared" si="0"/>
        <v>43864</v>
      </c>
      <c r="Y5" s="13">
        <f t="shared" si="0"/>
        <v>43865</v>
      </c>
      <c r="Z5" s="13">
        <f t="shared" si="0"/>
        <v>43866</v>
      </c>
      <c r="AA5" s="13">
        <f t="shared" si="0"/>
        <v>43867</v>
      </c>
      <c r="AB5" s="13">
        <f t="shared" si="0"/>
        <v>43868</v>
      </c>
      <c r="AC5" s="13">
        <f t="shared" si="0"/>
        <v>43871</v>
      </c>
      <c r="AD5" s="13">
        <f t="shared" si="0"/>
        <v>43872</v>
      </c>
      <c r="AE5" s="13">
        <f t="shared" si="0"/>
        <v>43873</v>
      </c>
      <c r="AF5" s="13">
        <f t="shared" si="0"/>
        <v>43874</v>
      </c>
      <c r="AG5" s="13">
        <f t="shared" si="0"/>
        <v>43875</v>
      </c>
      <c r="AH5" s="13">
        <f t="shared" si="0"/>
        <v>43878</v>
      </c>
      <c r="AI5" s="25"/>
      <c r="AJ5" s="27"/>
    </row>
    <row r="6" spans="2:36" x14ac:dyDescent="0.25">
      <c r="B6" s="1">
        <v>1</v>
      </c>
      <c r="C6" s="2" t="s">
        <v>6</v>
      </c>
      <c r="D6" s="6"/>
      <c r="E6" s="6"/>
      <c r="F6" s="6"/>
      <c r="G6" s="6"/>
      <c r="H6" s="6"/>
      <c r="I6" s="6" t="s">
        <v>27</v>
      </c>
      <c r="J6" s="6" t="s">
        <v>27</v>
      </c>
      <c r="K6" s="6" t="s">
        <v>27</v>
      </c>
      <c r="L6" s="6" t="s">
        <v>27</v>
      </c>
      <c r="M6" s="6" t="s">
        <v>27</v>
      </c>
      <c r="N6" s="6" t="s">
        <v>27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>
        <f>COUNTBLANK(D6:AH6)</f>
        <v>25</v>
      </c>
      <c r="AJ6" s="11">
        <f>COUNTA(D6:AH6)</f>
        <v>6</v>
      </c>
    </row>
    <row r="7" spans="2:36" x14ac:dyDescent="0.25">
      <c r="B7" s="1">
        <v>2</v>
      </c>
      <c r="C7" s="3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>
        <f t="shared" ref="AI7:AI27" si="1">COUNTBLANK(D7:AH7)</f>
        <v>31</v>
      </c>
      <c r="AJ7" s="11">
        <f t="shared" ref="AJ7:AJ27" si="2">COUNTA(D7:AH7)</f>
        <v>0</v>
      </c>
    </row>
    <row r="8" spans="2:36" x14ac:dyDescent="0.25">
      <c r="B8" s="1">
        <v>3</v>
      </c>
      <c r="C8" s="3" t="s">
        <v>8</v>
      </c>
      <c r="D8" s="6"/>
      <c r="E8" s="6" t="s">
        <v>27</v>
      </c>
      <c r="F8" s="6"/>
      <c r="G8" s="6"/>
      <c r="H8" s="6"/>
      <c r="I8" s="6"/>
      <c r="J8" s="6"/>
      <c r="K8" s="6"/>
      <c r="L8" s="6"/>
      <c r="M8" s="6"/>
      <c r="N8" s="6" t="s">
        <v>27</v>
      </c>
      <c r="O8" s="6"/>
      <c r="P8" s="6"/>
      <c r="Q8" s="6" t="s">
        <v>27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>
        <f t="shared" si="1"/>
        <v>28</v>
      </c>
      <c r="AJ8" s="11">
        <f t="shared" si="2"/>
        <v>3</v>
      </c>
    </row>
    <row r="9" spans="2:36" x14ac:dyDescent="0.25">
      <c r="B9" s="1">
        <v>4</v>
      </c>
      <c r="C9" s="3" t="s">
        <v>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>
        <f t="shared" si="1"/>
        <v>31</v>
      </c>
      <c r="AJ9" s="11">
        <f t="shared" si="2"/>
        <v>0</v>
      </c>
    </row>
    <row r="10" spans="2:36" x14ac:dyDescent="0.25">
      <c r="B10" s="1">
        <v>5</v>
      </c>
      <c r="C10" s="3" t="s">
        <v>10</v>
      </c>
      <c r="D10" s="6"/>
      <c r="E10" s="6"/>
      <c r="F10" s="6"/>
      <c r="G10" s="6"/>
      <c r="H10" s="6"/>
      <c r="I10" s="6"/>
      <c r="J10" s="6"/>
      <c r="K10" s="6"/>
      <c r="L10" s="6"/>
      <c r="M10" s="6" t="s">
        <v>27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>
        <f t="shared" si="1"/>
        <v>30</v>
      </c>
      <c r="AJ10" s="11">
        <f t="shared" si="2"/>
        <v>1</v>
      </c>
    </row>
    <row r="11" spans="2:36" x14ac:dyDescent="0.25">
      <c r="B11" s="1">
        <v>6</v>
      </c>
      <c r="C11" s="3" t="s">
        <v>11</v>
      </c>
      <c r="D11" s="6"/>
      <c r="E11" s="6"/>
      <c r="F11" s="6"/>
      <c r="G11" s="6" t="s">
        <v>27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27</v>
      </c>
      <c r="AE11" s="6"/>
      <c r="AF11" s="6"/>
      <c r="AG11" s="6"/>
      <c r="AH11" s="6"/>
      <c r="AI11" s="7">
        <f t="shared" si="1"/>
        <v>29</v>
      </c>
      <c r="AJ11" s="11">
        <f t="shared" si="2"/>
        <v>2</v>
      </c>
    </row>
    <row r="12" spans="2:36" x14ac:dyDescent="0.25">
      <c r="B12" s="1">
        <v>7</v>
      </c>
      <c r="C12" s="3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>
        <f t="shared" si="1"/>
        <v>31</v>
      </c>
      <c r="AJ12" s="11">
        <f t="shared" si="2"/>
        <v>0</v>
      </c>
    </row>
    <row r="13" spans="2:36" x14ac:dyDescent="0.25">
      <c r="B13" s="1">
        <v>8</v>
      </c>
      <c r="C13" s="3" t="s">
        <v>13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 t="s">
        <v>27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>
        <f t="shared" si="1"/>
        <v>30</v>
      </c>
      <c r="AJ13" s="11">
        <f t="shared" si="2"/>
        <v>1</v>
      </c>
    </row>
    <row r="14" spans="2:36" x14ac:dyDescent="0.25">
      <c r="B14" s="1">
        <v>9</v>
      </c>
      <c r="C14" s="3" t="s">
        <v>14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>
        <f t="shared" si="1"/>
        <v>31</v>
      </c>
      <c r="AJ14" s="11">
        <f t="shared" si="2"/>
        <v>0</v>
      </c>
    </row>
    <row r="15" spans="2:36" x14ac:dyDescent="0.25">
      <c r="B15" s="1">
        <v>10</v>
      </c>
      <c r="C15" s="3" t="s">
        <v>15</v>
      </c>
      <c r="D15" s="6"/>
      <c r="E15" s="6"/>
      <c r="F15" s="6"/>
      <c r="G15" s="6" t="s">
        <v>27</v>
      </c>
      <c r="H15" s="6" t="s">
        <v>27</v>
      </c>
      <c r="I15" s="6" t="s">
        <v>27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 t="s">
        <v>27</v>
      </c>
      <c r="Z15" s="6"/>
      <c r="AA15" s="6"/>
      <c r="AB15" s="6"/>
      <c r="AC15" s="6"/>
      <c r="AD15" s="6"/>
      <c r="AE15" s="6"/>
      <c r="AF15" s="6"/>
      <c r="AG15" s="6"/>
      <c r="AH15" s="6"/>
      <c r="AI15" s="7">
        <f t="shared" si="1"/>
        <v>27</v>
      </c>
      <c r="AJ15" s="11">
        <f t="shared" si="2"/>
        <v>4</v>
      </c>
    </row>
    <row r="16" spans="2:36" x14ac:dyDescent="0.25">
      <c r="B16" s="1">
        <v>11</v>
      </c>
      <c r="C16" s="4" t="s">
        <v>16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>
        <f t="shared" si="1"/>
        <v>31</v>
      </c>
      <c r="AJ16" s="11">
        <f t="shared" si="2"/>
        <v>0</v>
      </c>
    </row>
    <row r="17" spans="2:36" x14ac:dyDescent="0.25">
      <c r="B17" s="1">
        <v>12</v>
      </c>
      <c r="C17" s="4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 t="s">
        <v>27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>
        <f t="shared" si="1"/>
        <v>30</v>
      </c>
      <c r="AJ17" s="11">
        <f t="shared" si="2"/>
        <v>1</v>
      </c>
    </row>
    <row r="18" spans="2:36" x14ac:dyDescent="0.25">
      <c r="B18" s="1">
        <v>13</v>
      </c>
      <c r="C18" s="4" t="s">
        <v>18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>
        <f t="shared" si="1"/>
        <v>31</v>
      </c>
      <c r="AJ18" s="11">
        <f t="shared" si="2"/>
        <v>0</v>
      </c>
    </row>
    <row r="19" spans="2:36" x14ac:dyDescent="0.25">
      <c r="B19" s="1">
        <v>14</v>
      </c>
      <c r="C19" s="4" t="s">
        <v>19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27</v>
      </c>
      <c r="T19" s="6"/>
      <c r="U19" s="6"/>
      <c r="V19" s="6"/>
      <c r="W19" s="6"/>
      <c r="X19" s="6"/>
      <c r="Y19" s="6"/>
      <c r="Z19" s="6"/>
      <c r="AA19" s="6"/>
      <c r="AB19" s="6"/>
      <c r="AC19" s="6" t="s">
        <v>27</v>
      </c>
      <c r="AD19" s="6"/>
      <c r="AE19" s="6"/>
      <c r="AF19" s="6"/>
      <c r="AG19" s="6"/>
      <c r="AH19" s="6"/>
      <c r="AI19" s="7">
        <f t="shared" si="1"/>
        <v>29</v>
      </c>
      <c r="AJ19" s="11">
        <f t="shared" si="2"/>
        <v>2</v>
      </c>
    </row>
    <row r="20" spans="2:36" x14ac:dyDescent="0.25">
      <c r="B20" s="1">
        <v>15</v>
      </c>
      <c r="C20" s="4" t="s">
        <v>20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7">
        <f t="shared" si="1"/>
        <v>31</v>
      </c>
      <c r="AJ20" s="11">
        <f t="shared" si="2"/>
        <v>0</v>
      </c>
    </row>
    <row r="21" spans="2:36" x14ac:dyDescent="0.25">
      <c r="B21" s="1">
        <v>16</v>
      </c>
      <c r="C21" s="4" t="s">
        <v>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7">
        <f t="shared" si="1"/>
        <v>31</v>
      </c>
      <c r="AJ21" s="11">
        <f t="shared" si="2"/>
        <v>0</v>
      </c>
    </row>
    <row r="22" spans="2:36" x14ac:dyDescent="0.25">
      <c r="B22" s="1">
        <v>17</v>
      </c>
      <c r="C22" s="4" t="s">
        <v>158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27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>
        <f t="shared" si="1"/>
        <v>30</v>
      </c>
      <c r="AJ22" s="11">
        <f t="shared" si="2"/>
        <v>1</v>
      </c>
    </row>
    <row r="23" spans="2:36" x14ac:dyDescent="0.25">
      <c r="B23" s="1">
        <v>18</v>
      </c>
      <c r="C23" s="4" t="s">
        <v>22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 t="s">
        <v>27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>
        <f t="shared" si="1"/>
        <v>30</v>
      </c>
      <c r="AJ23" s="11">
        <f t="shared" si="2"/>
        <v>1</v>
      </c>
    </row>
    <row r="24" spans="2:36" x14ac:dyDescent="0.25">
      <c r="B24" s="1">
        <v>19</v>
      </c>
      <c r="C24" s="4" t="s">
        <v>23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 t="s">
        <v>27</v>
      </c>
      <c r="AI24" s="7">
        <f t="shared" si="1"/>
        <v>30</v>
      </c>
      <c r="AJ24" s="11">
        <f t="shared" si="2"/>
        <v>1</v>
      </c>
    </row>
    <row r="25" spans="2:36" x14ac:dyDescent="0.25">
      <c r="B25" s="1">
        <v>20</v>
      </c>
      <c r="C25" s="4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 t="s">
        <v>27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7">
        <f t="shared" si="1"/>
        <v>30</v>
      </c>
      <c r="AJ25" s="11">
        <f t="shared" si="2"/>
        <v>1</v>
      </c>
    </row>
    <row r="26" spans="2:36" x14ac:dyDescent="0.25">
      <c r="B26" s="1">
        <v>21</v>
      </c>
      <c r="C26" s="4" t="s">
        <v>25</v>
      </c>
      <c r="D26" s="6"/>
      <c r="E26" s="6"/>
      <c r="F26" s="6"/>
      <c r="G26" s="6"/>
      <c r="H26" s="6" t="s">
        <v>27</v>
      </c>
      <c r="I26" s="6" t="s">
        <v>27</v>
      </c>
      <c r="J26" s="6" t="s">
        <v>27</v>
      </c>
      <c r="K26" s="6" t="s">
        <v>27</v>
      </c>
      <c r="L26" s="6" t="s">
        <v>27</v>
      </c>
      <c r="M26" s="6" t="s">
        <v>27</v>
      </c>
      <c r="N26" s="6" t="s">
        <v>27</v>
      </c>
      <c r="O26" s="6" t="s">
        <v>27</v>
      </c>
      <c r="P26" s="6" t="s">
        <v>27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7">
        <f t="shared" si="1"/>
        <v>22</v>
      </c>
      <c r="AJ26" s="11">
        <f t="shared" si="2"/>
        <v>9</v>
      </c>
    </row>
    <row r="27" spans="2:36" x14ac:dyDescent="0.25">
      <c r="B27" s="1">
        <v>22</v>
      </c>
      <c r="C27" s="4" t="s">
        <v>26</v>
      </c>
      <c r="D27" s="6"/>
      <c r="E27" s="6"/>
      <c r="F27" s="6"/>
      <c r="G27" s="6"/>
      <c r="H27" s="6" t="s">
        <v>27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 t="s">
        <v>27</v>
      </c>
      <c r="AB27" s="6"/>
      <c r="AC27" s="6"/>
      <c r="AD27" s="6"/>
      <c r="AE27" s="6" t="s">
        <v>27</v>
      </c>
      <c r="AF27" s="6"/>
      <c r="AG27" s="6"/>
      <c r="AH27" s="6"/>
      <c r="AI27" s="7">
        <f t="shared" si="1"/>
        <v>28</v>
      </c>
      <c r="AJ27" s="11">
        <f t="shared" si="2"/>
        <v>3</v>
      </c>
    </row>
    <row r="28" spans="2:36" x14ac:dyDescent="0.25">
      <c r="B28" s="1">
        <v>23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2"/>
      <c r="AJ28" s="8"/>
    </row>
    <row r="29" spans="2:36" x14ac:dyDescent="0.25">
      <c r="B29" s="1">
        <v>24</v>
      </c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2"/>
      <c r="AJ29" s="8"/>
    </row>
    <row r="30" spans="2:36" ht="15" customHeight="1" x14ac:dyDescent="0.25">
      <c r="B30" s="35" t="s">
        <v>4</v>
      </c>
      <c r="C30" s="36"/>
      <c r="D30" s="7">
        <f t="shared" ref="D30:I30" si="3">COUNTBLANK(D6:D27)</f>
        <v>22</v>
      </c>
      <c r="E30" s="7">
        <f t="shared" si="3"/>
        <v>21</v>
      </c>
      <c r="F30" s="7">
        <f t="shared" si="3"/>
        <v>22</v>
      </c>
      <c r="G30" s="7">
        <f t="shared" si="3"/>
        <v>20</v>
      </c>
      <c r="H30" s="7">
        <f t="shared" si="3"/>
        <v>19</v>
      </c>
      <c r="I30" s="7">
        <f t="shared" si="3"/>
        <v>19</v>
      </c>
      <c r="J30" s="7">
        <f>COUNTBLANK(J6:J27)</f>
        <v>20</v>
      </c>
      <c r="K30" s="7">
        <f t="shared" ref="K30:AH30" si="4">COUNTBLANK(K6:K27)</f>
        <v>20</v>
      </c>
      <c r="L30" s="7">
        <f t="shared" si="4"/>
        <v>20</v>
      </c>
      <c r="M30" s="7">
        <f t="shared" si="4"/>
        <v>19</v>
      </c>
      <c r="N30" s="7">
        <f t="shared" si="4"/>
        <v>18</v>
      </c>
      <c r="O30" s="7">
        <f t="shared" si="4"/>
        <v>20</v>
      </c>
      <c r="P30" s="7">
        <f t="shared" si="4"/>
        <v>21</v>
      </c>
      <c r="Q30" s="7">
        <f t="shared" si="4"/>
        <v>21</v>
      </c>
      <c r="R30" s="7">
        <f t="shared" si="4"/>
        <v>21</v>
      </c>
      <c r="S30" s="7">
        <f t="shared" si="4"/>
        <v>21</v>
      </c>
      <c r="T30" s="7">
        <f t="shared" si="4"/>
        <v>22</v>
      </c>
      <c r="U30" s="7">
        <f t="shared" si="4"/>
        <v>22</v>
      </c>
      <c r="V30" s="7">
        <f t="shared" si="4"/>
        <v>21</v>
      </c>
      <c r="W30" s="7">
        <f t="shared" si="4"/>
        <v>22</v>
      </c>
      <c r="X30" s="7">
        <f t="shared" si="4"/>
        <v>21</v>
      </c>
      <c r="Y30" s="7">
        <f t="shared" si="4"/>
        <v>21</v>
      </c>
      <c r="Z30" s="7">
        <f t="shared" si="4"/>
        <v>22</v>
      </c>
      <c r="AA30" s="7">
        <f t="shared" si="4"/>
        <v>21</v>
      </c>
      <c r="AB30" s="7">
        <f t="shared" si="4"/>
        <v>22</v>
      </c>
      <c r="AC30" s="7">
        <f t="shared" si="4"/>
        <v>21</v>
      </c>
      <c r="AD30" s="7">
        <f t="shared" si="4"/>
        <v>21</v>
      </c>
      <c r="AE30" s="7">
        <f t="shared" si="4"/>
        <v>21</v>
      </c>
      <c r="AF30" s="7">
        <f t="shared" si="4"/>
        <v>22</v>
      </c>
      <c r="AG30" s="7">
        <f t="shared" si="4"/>
        <v>22</v>
      </c>
      <c r="AH30" s="7">
        <f t="shared" si="4"/>
        <v>21</v>
      </c>
      <c r="AI30" s="7">
        <f>SUM(AI6:AI27)</f>
        <v>646</v>
      </c>
      <c r="AJ30" s="8"/>
    </row>
    <row r="31" spans="2:36" ht="15.75" customHeight="1" thickBot="1" x14ac:dyDescent="0.3">
      <c r="B31" s="33" t="s">
        <v>5</v>
      </c>
      <c r="C31" s="34"/>
      <c r="D31" s="9">
        <f t="shared" ref="D31:I31" si="5">COUNTA(D6:D27)</f>
        <v>0</v>
      </c>
      <c r="E31" s="9">
        <f t="shared" si="5"/>
        <v>1</v>
      </c>
      <c r="F31" s="9">
        <f t="shared" si="5"/>
        <v>0</v>
      </c>
      <c r="G31" s="9">
        <f t="shared" si="5"/>
        <v>2</v>
      </c>
      <c r="H31" s="9">
        <f t="shared" si="5"/>
        <v>3</v>
      </c>
      <c r="I31" s="9">
        <f t="shared" si="5"/>
        <v>3</v>
      </c>
      <c r="J31" s="9">
        <f>COUNTA(J6:J27)</f>
        <v>2</v>
      </c>
      <c r="K31" s="9">
        <f t="shared" ref="K31:AH31" si="6">COUNTA(K6:K27)</f>
        <v>2</v>
      </c>
      <c r="L31" s="9">
        <f t="shared" si="6"/>
        <v>2</v>
      </c>
      <c r="M31" s="9">
        <f t="shared" si="6"/>
        <v>3</v>
      </c>
      <c r="N31" s="9">
        <f t="shared" si="6"/>
        <v>4</v>
      </c>
      <c r="O31" s="9">
        <f t="shared" si="6"/>
        <v>2</v>
      </c>
      <c r="P31" s="9">
        <f t="shared" si="6"/>
        <v>1</v>
      </c>
      <c r="Q31" s="9">
        <f t="shared" si="6"/>
        <v>1</v>
      </c>
      <c r="R31" s="9">
        <f t="shared" si="6"/>
        <v>1</v>
      </c>
      <c r="S31" s="9">
        <f t="shared" si="6"/>
        <v>1</v>
      </c>
      <c r="T31" s="9">
        <f t="shared" si="6"/>
        <v>0</v>
      </c>
      <c r="U31" s="9">
        <f t="shared" si="6"/>
        <v>0</v>
      </c>
      <c r="V31" s="9">
        <f t="shared" si="6"/>
        <v>1</v>
      </c>
      <c r="W31" s="9">
        <f t="shared" si="6"/>
        <v>0</v>
      </c>
      <c r="X31" s="9">
        <f t="shared" si="6"/>
        <v>1</v>
      </c>
      <c r="Y31" s="9">
        <f t="shared" si="6"/>
        <v>1</v>
      </c>
      <c r="Z31" s="9">
        <f t="shared" si="6"/>
        <v>0</v>
      </c>
      <c r="AA31" s="9">
        <f t="shared" si="6"/>
        <v>1</v>
      </c>
      <c r="AB31" s="9">
        <f t="shared" si="6"/>
        <v>0</v>
      </c>
      <c r="AC31" s="9">
        <f t="shared" si="6"/>
        <v>1</v>
      </c>
      <c r="AD31" s="9">
        <f t="shared" si="6"/>
        <v>1</v>
      </c>
      <c r="AE31" s="9">
        <f t="shared" si="6"/>
        <v>1</v>
      </c>
      <c r="AF31" s="9">
        <f t="shared" si="6"/>
        <v>0</v>
      </c>
      <c r="AG31" s="9">
        <f t="shared" si="6"/>
        <v>0</v>
      </c>
      <c r="AH31" s="9">
        <f t="shared" si="6"/>
        <v>1</v>
      </c>
      <c r="AI31" s="9">
        <f>SUM(AJ6:AJ27)</f>
        <v>36</v>
      </c>
      <c r="AJ31" s="10"/>
    </row>
    <row r="32" spans="2:36" ht="16.5" thickTop="1" thickBot="1" x14ac:dyDescent="0.3">
      <c r="AE32" s="28" t="s">
        <v>29</v>
      </c>
      <c r="AF32" s="29"/>
      <c r="AG32" s="29"/>
      <c r="AH32" s="30"/>
      <c r="AI32" s="31">
        <f>AVERAGE(D30:AH30)</f>
        <v>20.838709677419356</v>
      </c>
      <c r="AJ32" s="32"/>
    </row>
    <row r="33" spans="3:5" ht="15.75" thickTop="1" x14ac:dyDescent="0.25"/>
    <row r="34" spans="3:5" ht="15.75" thickBot="1" x14ac:dyDescent="0.3">
      <c r="C34" s="22" t="s">
        <v>30</v>
      </c>
      <c r="D34" s="22"/>
      <c r="E34" s="22"/>
    </row>
    <row r="35" spans="3:5" ht="15.75" thickBot="1" x14ac:dyDescent="0.3">
      <c r="C35" s="14" t="s">
        <v>31</v>
      </c>
      <c r="D35" s="20" t="s">
        <v>32</v>
      </c>
      <c r="E35" s="15" t="s">
        <v>33</v>
      </c>
    </row>
    <row r="36" spans="3:5" ht="15.75" thickBot="1" x14ac:dyDescent="0.3">
      <c r="C36" s="16" t="str">
        <f>C6</f>
        <v>Болотов Агапит Парфёнович</v>
      </c>
      <c r="D36" s="17">
        <f>AI6</f>
        <v>25</v>
      </c>
      <c r="E36" s="17">
        <f>AJ6</f>
        <v>6</v>
      </c>
    </row>
    <row r="37" spans="3:5" ht="15.75" thickBot="1" x14ac:dyDescent="0.3">
      <c r="C37" s="18" t="str">
        <f>C7</f>
        <v>Шумахер Садок Эдуардович</v>
      </c>
      <c r="D37" s="17">
        <f t="shared" ref="D37:E37" si="7">AI7</f>
        <v>31</v>
      </c>
      <c r="E37" s="17">
        <f t="shared" si="7"/>
        <v>0</v>
      </c>
    </row>
    <row r="38" spans="3:5" ht="15.75" thickBot="1" x14ac:dyDescent="0.3">
      <c r="C38" s="18" t="str">
        <f t="shared" ref="C38:C57" si="8">C8</f>
        <v>Довголевский Викентий Христофорович</v>
      </c>
      <c r="D38" s="17">
        <f t="shared" ref="D38:E38" si="9">AI8</f>
        <v>28</v>
      </c>
      <c r="E38" s="17">
        <f t="shared" si="9"/>
        <v>3</v>
      </c>
    </row>
    <row r="39" spans="3:5" ht="15.75" thickBot="1" x14ac:dyDescent="0.3">
      <c r="C39" s="18" t="str">
        <f t="shared" si="8"/>
        <v>Вепрев Аполлинарий Киприанович</v>
      </c>
      <c r="D39" s="17">
        <f t="shared" ref="D39:E39" si="10">AI9</f>
        <v>31</v>
      </c>
      <c r="E39" s="17">
        <f t="shared" si="10"/>
        <v>0</v>
      </c>
    </row>
    <row r="40" spans="3:5" ht="15.75" thickBot="1" x14ac:dyDescent="0.3">
      <c r="C40" s="18" t="str">
        <f t="shared" si="8"/>
        <v>Шулепников Юстин Ксенофонтович</v>
      </c>
      <c r="D40" s="17">
        <f t="shared" ref="D40:E40" si="11">AI10</f>
        <v>30</v>
      </c>
      <c r="E40" s="17">
        <f t="shared" si="11"/>
        <v>1</v>
      </c>
    </row>
    <row r="41" spans="3:5" ht="15.75" thickBot="1" x14ac:dyDescent="0.3">
      <c r="C41" s="18" t="str">
        <f t="shared" si="8"/>
        <v>Захарьин Владислав Фролович</v>
      </c>
      <c r="D41" s="17">
        <f t="shared" ref="D41:E41" si="12">AI11</f>
        <v>29</v>
      </c>
      <c r="E41" s="17">
        <f t="shared" si="12"/>
        <v>2</v>
      </c>
    </row>
    <row r="42" spans="3:5" ht="15.75" thickBot="1" x14ac:dyDescent="0.3">
      <c r="C42" s="18" t="str">
        <f t="shared" si="8"/>
        <v>Тимчук Матвей Севастианович</v>
      </c>
      <c r="D42" s="17">
        <f t="shared" ref="D42:E42" si="13">AI12</f>
        <v>31</v>
      </c>
      <c r="E42" s="17">
        <f t="shared" si="13"/>
        <v>0</v>
      </c>
    </row>
    <row r="43" spans="3:5" ht="15.75" thickBot="1" x14ac:dyDescent="0.3">
      <c r="C43" s="18" t="str">
        <f t="shared" si="8"/>
        <v>Горбовский Феофил Киприанович</v>
      </c>
      <c r="D43" s="17">
        <f t="shared" ref="D43:E43" si="14">AI13</f>
        <v>30</v>
      </c>
      <c r="E43" s="17">
        <f t="shared" si="14"/>
        <v>1</v>
      </c>
    </row>
    <row r="44" spans="3:5" ht="15.75" thickBot="1" x14ac:dyDescent="0.3">
      <c r="C44" s="18" t="str">
        <f t="shared" si="8"/>
        <v>Свиньин Ахрамей Геннадьевич</v>
      </c>
      <c r="D44" s="17">
        <f t="shared" ref="D44:E44" si="15">AI14</f>
        <v>31</v>
      </c>
      <c r="E44" s="17">
        <f t="shared" si="15"/>
        <v>0</v>
      </c>
    </row>
    <row r="45" spans="3:5" ht="15.75" thickBot="1" x14ac:dyDescent="0.3">
      <c r="C45" s="18" t="str">
        <f t="shared" si="8"/>
        <v>Муромцев Артемон Федотович</v>
      </c>
      <c r="D45" s="17">
        <f t="shared" ref="D45:E45" si="16">AI15</f>
        <v>27</v>
      </c>
      <c r="E45" s="17">
        <f t="shared" si="16"/>
        <v>4</v>
      </c>
    </row>
    <row r="46" spans="3:5" ht="15.75" thickBot="1" x14ac:dyDescent="0.3">
      <c r="C46" s="18" t="str">
        <f t="shared" si="8"/>
        <v>Сибирская Васса Ипатовна</v>
      </c>
      <c r="D46" s="17">
        <f t="shared" ref="D46:E46" si="17">AI16</f>
        <v>31</v>
      </c>
      <c r="E46" s="17">
        <f t="shared" si="17"/>
        <v>0</v>
      </c>
    </row>
    <row r="47" spans="3:5" ht="15.75" thickBot="1" x14ac:dyDescent="0.3">
      <c r="C47" s="18" t="str">
        <f t="shared" si="8"/>
        <v>Воротынская Рахиль Денисовна</v>
      </c>
      <c r="D47" s="17">
        <f t="shared" ref="D47:E47" si="18">AI17</f>
        <v>30</v>
      </c>
      <c r="E47" s="17">
        <f t="shared" si="18"/>
        <v>1</v>
      </c>
    </row>
    <row r="48" spans="3:5" ht="15.75" thickBot="1" x14ac:dyDescent="0.3">
      <c r="C48" s="18" t="str">
        <f t="shared" si="8"/>
        <v>Кусова Иоанна Евсеевна</v>
      </c>
      <c r="D48" s="17">
        <f t="shared" ref="D48:E48" si="19">AI18</f>
        <v>31</v>
      </c>
      <c r="E48" s="17">
        <f t="shared" si="19"/>
        <v>0</v>
      </c>
    </row>
    <row r="49" spans="3:5" ht="15.75" thickBot="1" x14ac:dyDescent="0.3">
      <c r="C49" s="18" t="str">
        <f t="shared" si="8"/>
        <v>Назаревская Лиана Гелиевна</v>
      </c>
      <c r="D49" s="17">
        <f t="shared" ref="D49:E49" si="20">AI19</f>
        <v>29</v>
      </c>
      <c r="E49" s="17">
        <f t="shared" si="20"/>
        <v>2</v>
      </c>
    </row>
    <row r="50" spans="3:5" ht="15.75" thickBot="1" x14ac:dyDescent="0.3">
      <c r="C50" s="18" t="str">
        <f t="shared" si="8"/>
        <v>Сеславина Каролина Филоновна</v>
      </c>
      <c r="D50" s="17">
        <f t="shared" ref="D50:E50" si="21">AI20</f>
        <v>31</v>
      </c>
      <c r="E50" s="17">
        <f t="shared" si="21"/>
        <v>0</v>
      </c>
    </row>
    <row r="51" spans="3:5" ht="15.75" thickBot="1" x14ac:dyDescent="0.3">
      <c r="C51" s="18" t="str">
        <f t="shared" si="8"/>
        <v>Ачкасова Зинаида Селивёрстовна</v>
      </c>
      <c r="D51" s="17">
        <f t="shared" ref="D51:E51" si="22">AI21</f>
        <v>31</v>
      </c>
      <c r="E51" s="17">
        <f t="shared" si="22"/>
        <v>0</v>
      </c>
    </row>
    <row r="52" spans="3:5" ht="15.75" thickBot="1" x14ac:dyDescent="0.3">
      <c r="C52" s="18" t="str">
        <f t="shared" si="8"/>
        <v>Мацнева Мирослава Леонардовна</v>
      </c>
      <c r="D52" s="17">
        <f t="shared" ref="D52:E52" si="23">AI22</f>
        <v>30</v>
      </c>
      <c r="E52" s="17">
        <f t="shared" si="23"/>
        <v>1</v>
      </c>
    </row>
    <row r="53" spans="3:5" ht="15.75" thickBot="1" x14ac:dyDescent="0.3">
      <c r="C53" s="18" t="str">
        <f t="shared" si="8"/>
        <v>Павлова Мирослава Аникеевна</v>
      </c>
      <c r="D53" s="17">
        <f t="shared" ref="D53:E53" si="24">AI23</f>
        <v>30</v>
      </c>
      <c r="E53" s="17">
        <f t="shared" si="24"/>
        <v>1</v>
      </c>
    </row>
    <row r="54" spans="3:5" ht="15.75" thickBot="1" x14ac:dyDescent="0.3">
      <c r="C54" s="18" t="str">
        <f t="shared" si="8"/>
        <v>Ахматова Наталия Кузьминична</v>
      </c>
      <c r="D54" s="17">
        <f t="shared" ref="D54:E54" si="25">AI24</f>
        <v>30</v>
      </c>
      <c r="E54" s="17">
        <f t="shared" si="25"/>
        <v>1</v>
      </c>
    </row>
    <row r="55" spans="3:5" ht="15.75" thickBot="1" x14ac:dyDescent="0.3">
      <c r="C55" s="18" t="str">
        <f t="shared" si="8"/>
        <v>Мержеевская Лилиана Зиноновна</v>
      </c>
      <c r="D55" s="17">
        <f t="shared" ref="D55:E55" si="26">AI25</f>
        <v>30</v>
      </c>
      <c r="E55" s="17">
        <f t="shared" si="26"/>
        <v>1</v>
      </c>
    </row>
    <row r="56" spans="3:5" ht="15.75" thickBot="1" x14ac:dyDescent="0.3">
      <c r="C56" s="18" t="str">
        <f t="shared" si="8"/>
        <v>Глазенап Таисья Капитоновна</v>
      </c>
      <c r="D56" s="17">
        <f t="shared" ref="D56:E56" si="27">AI26</f>
        <v>22</v>
      </c>
      <c r="E56" s="17">
        <f t="shared" si="27"/>
        <v>9</v>
      </c>
    </row>
    <row r="57" spans="3:5" ht="15.75" thickBot="1" x14ac:dyDescent="0.3">
      <c r="C57" s="19" t="str">
        <f t="shared" si="8"/>
        <v>Багреева Ждана Потаповна</v>
      </c>
      <c r="D57" s="17">
        <f t="shared" ref="D57:E57" si="28">AI27</f>
        <v>28</v>
      </c>
      <c r="E57" s="17">
        <f t="shared" si="28"/>
        <v>3</v>
      </c>
    </row>
  </sheetData>
  <mergeCells count="11">
    <mergeCell ref="C34:E34"/>
    <mergeCell ref="B3:M3"/>
    <mergeCell ref="AI4:AI5"/>
    <mergeCell ref="AJ4:AJ5"/>
    <mergeCell ref="AE32:AH32"/>
    <mergeCell ref="AI32:AJ32"/>
    <mergeCell ref="B31:C31"/>
    <mergeCell ref="B30:C30"/>
    <mergeCell ref="B4:B5"/>
    <mergeCell ref="C4:C5"/>
    <mergeCell ref="D4:AH4"/>
  </mergeCells>
  <conditionalFormatting sqref="D6:AH29">
    <cfRule type="cellIs" dxfId="12" priority="1" operator="equal">
      <formula>"н"</formula>
    </cfRule>
    <cfRule type="cellIs" dxfId="11" priority="2" operator="equal">
      <formula>"н"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8"/>
  <sheetViews>
    <sheetView tabSelected="1" topLeftCell="A3" workbookViewId="0">
      <selection activeCell="H28" sqref="H28"/>
    </sheetView>
  </sheetViews>
  <sheetFormatPr defaultRowHeight="15" x14ac:dyDescent="0.25"/>
  <cols>
    <col min="2" max="2" width="38.5703125" bestFit="1" customWidth="1"/>
    <col min="3" max="3" width="9.140625" bestFit="1" customWidth="1"/>
    <col min="4" max="4" width="13.85546875" bestFit="1" customWidth="1"/>
    <col min="5" max="5" width="25.28515625" bestFit="1" customWidth="1"/>
    <col min="6" max="6" width="21.140625" bestFit="1" customWidth="1"/>
    <col min="7" max="7" width="10.5703125" customWidth="1"/>
    <col min="9" max="9" width="35" bestFit="1" customWidth="1"/>
    <col min="10" max="10" width="26.7109375" bestFit="1" customWidth="1"/>
    <col min="11" max="11" width="35.85546875" bestFit="1" customWidth="1"/>
    <col min="12" max="12" width="21.140625" bestFit="1" customWidth="1"/>
  </cols>
  <sheetData>
    <row r="4" spans="2:12" ht="38.25" x14ac:dyDescent="0.25">
      <c r="B4" s="21" t="s">
        <v>35</v>
      </c>
      <c r="C4" s="21" t="s">
        <v>36</v>
      </c>
      <c r="D4" s="21" t="s">
        <v>37</v>
      </c>
      <c r="E4" s="21" t="s">
        <v>38</v>
      </c>
      <c r="F4" s="21" t="s">
        <v>39</v>
      </c>
      <c r="G4" s="21" t="s">
        <v>40</v>
      </c>
      <c r="H4" s="21" t="s">
        <v>41</v>
      </c>
      <c r="I4" s="21" t="s">
        <v>42</v>
      </c>
      <c r="J4" s="21" t="s">
        <v>43</v>
      </c>
      <c r="K4" s="21" t="s">
        <v>44</v>
      </c>
      <c r="L4" s="21" t="s">
        <v>45</v>
      </c>
    </row>
    <row r="5" spans="2:12" x14ac:dyDescent="0.25">
      <c r="B5" t="str">
        <f>Лист1!C24</f>
        <v>Ахматова Наталия Кузьминична</v>
      </c>
      <c r="C5" s="42" t="s">
        <v>47</v>
      </c>
      <c r="D5" s="46">
        <v>41414</v>
      </c>
      <c r="E5" t="s">
        <v>66</v>
      </c>
      <c r="F5" t="s">
        <v>132</v>
      </c>
      <c r="G5" s="42">
        <v>132</v>
      </c>
      <c r="H5" s="42">
        <v>28</v>
      </c>
      <c r="I5" t="s">
        <v>110</v>
      </c>
      <c r="J5" t="s">
        <v>86</v>
      </c>
      <c r="K5" t="s">
        <v>154</v>
      </c>
      <c r="L5" t="str">
        <f>Таблица6[[#This Row],[Место работы матери]]</f>
        <v>Столовая "Колобок"</v>
      </c>
    </row>
    <row r="6" spans="2:12" x14ac:dyDescent="0.25">
      <c r="B6" t="str">
        <f>Лист1!C21</f>
        <v>Ачкасова Зинаида Селивёрстовна</v>
      </c>
      <c r="C6" s="42" t="s">
        <v>47</v>
      </c>
      <c r="D6" s="46">
        <v>41412</v>
      </c>
      <c r="E6" t="s">
        <v>63</v>
      </c>
      <c r="F6" t="s">
        <v>129</v>
      </c>
      <c r="G6" s="42">
        <v>116</v>
      </c>
      <c r="H6" s="42">
        <v>22</v>
      </c>
      <c r="I6" t="s">
        <v>107</v>
      </c>
      <c r="J6" t="s">
        <v>83</v>
      </c>
      <c r="K6" t="s">
        <v>151</v>
      </c>
      <c r="L6" t="str">
        <f>Таблица6[[#This Row],[Место работы матери]]</f>
        <v>Кафе "Арлекино"</v>
      </c>
    </row>
    <row r="7" spans="2:12" x14ac:dyDescent="0.25">
      <c r="B7" t="str">
        <f>Лист1!C27</f>
        <v>Багреева Ждана Потаповна</v>
      </c>
      <c r="C7" s="42" t="s">
        <v>47</v>
      </c>
      <c r="D7" s="46">
        <v>41413</v>
      </c>
      <c r="E7" t="s">
        <v>69</v>
      </c>
      <c r="F7" t="s">
        <v>135</v>
      </c>
      <c r="G7" s="42">
        <v>117</v>
      </c>
      <c r="H7" s="42">
        <v>23</v>
      </c>
      <c r="I7" t="s">
        <v>113</v>
      </c>
      <c r="J7" t="s">
        <v>91</v>
      </c>
      <c r="K7" t="s">
        <v>157</v>
      </c>
      <c r="L7" t="str">
        <f>Таблица6[[#This Row],[Место работы матери]]</f>
        <v>Пятёрочка</v>
      </c>
    </row>
    <row r="8" spans="2:12" x14ac:dyDescent="0.25">
      <c r="B8" t="str">
        <f>Лист1!C17</f>
        <v>Воротынская Рахиль Денисовна</v>
      </c>
      <c r="C8" s="42" t="s">
        <v>47</v>
      </c>
      <c r="D8" s="46">
        <v>41438</v>
      </c>
      <c r="E8" t="s">
        <v>59</v>
      </c>
      <c r="F8" t="s">
        <v>125</v>
      </c>
      <c r="G8" s="42">
        <v>119</v>
      </c>
      <c r="H8" s="42">
        <v>23</v>
      </c>
      <c r="I8" t="s">
        <v>103</v>
      </c>
      <c r="J8" t="s">
        <v>81</v>
      </c>
      <c r="K8" t="s">
        <v>147</v>
      </c>
      <c r="L8" t="str">
        <f>Таблица6[[#This Row],[Место работы матери]]</f>
        <v>Д/С №45</v>
      </c>
    </row>
    <row r="9" spans="2:12" x14ac:dyDescent="0.25">
      <c r="B9" t="str">
        <f>Лист1!C26</f>
        <v>Глазенап Таисья Капитоновна</v>
      </c>
      <c r="C9" s="42" t="s">
        <v>47</v>
      </c>
      <c r="D9" s="46">
        <v>41446</v>
      </c>
      <c r="E9" t="s">
        <v>68</v>
      </c>
      <c r="F9" t="s">
        <v>134</v>
      </c>
      <c r="G9" s="42">
        <v>128</v>
      </c>
      <c r="H9" s="42">
        <v>25</v>
      </c>
      <c r="I9" t="s">
        <v>112</v>
      </c>
      <c r="J9" t="s">
        <v>90</v>
      </c>
      <c r="K9" t="s">
        <v>156</v>
      </c>
      <c r="L9" t="str">
        <f>Таблица6[[#This Row],[Место работы матери]]</f>
        <v>ТЦ "Гранд Парк"</v>
      </c>
    </row>
    <row r="10" spans="2:12" x14ac:dyDescent="0.25">
      <c r="B10" t="str">
        <f>Лист1!C18</f>
        <v>Кусова Иоанна Евсеевна</v>
      </c>
      <c r="C10" s="42" t="s">
        <v>47</v>
      </c>
      <c r="D10" s="46">
        <v>41426</v>
      </c>
      <c r="E10" t="s">
        <v>60</v>
      </c>
      <c r="F10" t="s">
        <v>126</v>
      </c>
      <c r="G10" s="42">
        <v>132</v>
      </c>
      <c r="H10" s="42">
        <v>18</v>
      </c>
      <c r="I10" t="s">
        <v>104</v>
      </c>
      <c r="J10" t="s">
        <v>82</v>
      </c>
      <c r="K10" t="s">
        <v>148</v>
      </c>
      <c r="L10" t="str">
        <f>Таблица6[[#This Row],[Место работы матери]]</f>
        <v>КИПК</v>
      </c>
    </row>
    <row r="11" spans="2:12" x14ac:dyDescent="0.25">
      <c r="B11" t="str">
        <f>Лист1!C22</f>
        <v>Мацнева Мирослава Леонардовна</v>
      </c>
      <c r="C11" s="42" t="s">
        <v>47</v>
      </c>
      <c r="D11" s="46">
        <v>41440</v>
      </c>
      <c r="E11" t="s">
        <v>64</v>
      </c>
      <c r="F11" t="s">
        <v>130</v>
      </c>
      <c r="G11" s="42">
        <v>127</v>
      </c>
      <c r="H11" s="42">
        <v>24</v>
      </c>
      <c r="I11" t="s">
        <v>108</v>
      </c>
      <c r="J11" t="s">
        <v>84</v>
      </c>
      <c r="K11" t="s">
        <v>152</v>
      </c>
      <c r="L11" t="str">
        <f>Таблица6[[#This Row],[Место работы матери]]</f>
        <v>Кафе "Балагур"</v>
      </c>
    </row>
    <row r="12" spans="2:12" x14ac:dyDescent="0.25">
      <c r="B12" t="str">
        <f>Лист1!C25</f>
        <v>Мержеевская Лилиана Зиноновна</v>
      </c>
      <c r="C12" s="42" t="s">
        <v>47</v>
      </c>
      <c r="D12" s="46">
        <v>41428</v>
      </c>
      <c r="E12" t="s">
        <v>67</v>
      </c>
      <c r="F12" t="s">
        <v>133</v>
      </c>
      <c r="G12" s="42">
        <v>131</v>
      </c>
      <c r="H12" s="42">
        <v>29</v>
      </c>
      <c r="I12" t="s">
        <v>111</v>
      </c>
      <c r="J12" t="s">
        <v>89</v>
      </c>
      <c r="K12" t="s">
        <v>155</v>
      </c>
      <c r="L12" t="str">
        <f>Таблица6[[#This Row],[Место работы матери]]</f>
        <v>ТРЦ "Московский"</v>
      </c>
    </row>
    <row r="13" spans="2:12" x14ac:dyDescent="0.25">
      <c r="B13" t="str">
        <f>Лист1!C19</f>
        <v>Назаревская Лиана Гелиевна</v>
      </c>
      <c r="C13" s="42" t="s">
        <v>47</v>
      </c>
      <c r="D13" s="46">
        <v>41442</v>
      </c>
      <c r="E13" t="s">
        <v>61</v>
      </c>
      <c r="F13" t="s">
        <v>127</v>
      </c>
      <c r="G13" s="42">
        <v>117</v>
      </c>
      <c r="H13" s="42">
        <v>20</v>
      </c>
      <c r="I13" t="s">
        <v>105</v>
      </c>
      <c r="J13" t="s">
        <v>87</v>
      </c>
      <c r="K13" t="s">
        <v>149</v>
      </c>
      <c r="L13" t="str">
        <f>Таблица6[[#This Row],[Место работы матери]]</f>
        <v>Отделение Полиции</v>
      </c>
    </row>
    <row r="14" spans="2:12" x14ac:dyDescent="0.25">
      <c r="B14" t="str">
        <f>Лист1!C23</f>
        <v>Павлова Мирослава Аникеевна</v>
      </c>
      <c r="C14" s="42" t="s">
        <v>47</v>
      </c>
      <c r="D14" s="46">
        <v>41474</v>
      </c>
      <c r="E14" t="s">
        <v>65</v>
      </c>
      <c r="F14" t="s">
        <v>131</v>
      </c>
      <c r="G14" s="42">
        <v>115</v>
      </c>
      <c r="H14" s="42">
        <v>27</v>
      </c>
      <c r="I14" t="s">
        <v>109</v>
      </c>
      <c r="J14" t="s">
        <v>85</v>
      </c>
      <c r="K14" t="s">
        <v>153</v>
      </c>
      <c r="L14" t="str">
        <f>Таблица6[[#This Row],[Место работы матери]]</f>
        <v>Ресторан "Три кита"</v>
      </c>
    </row>
    <row r="15" spans="2:12" x14ac:dyDescent="0.25">
      <c r="B15" t="str">
        <f>Лист1!C20</f>
        <v>Сеславина Каролина Филоновна</v>
      </c>
      <c r="C15" s="42" t="s">
        <v>47</v>
      </c>
      <c r="D15" s="46">
        <v>41441</v>
      </c>
      <c r="E15" t="s">
        <v>62</v>
      </c>
      <c r="F15" t="s">
        <v>128</v>
      </c>
      <c r="G15" s="42">
        <v>117</v>
      </c>
      <c r="H15" s="42">
        <v>21</v>
      </c>
      <c r="I15" t="s">
        <v>106</v>
      </c>
      <c r="J15" t="s">
        <v>88</v>
      </c>
      <c r="K15" t="s">
        <v>150</v>
      </c>
      <c r="L15" t="str">
        <f>Таблица6[[#This Row],[Место работы матери]]</f>
        <v>Теле 2</v>
      </c>
    </row>
    <row r="16" spans="2:12" x14ac:dyDescent="0.25">
      <c r="B16" t="str">
        <f>Лист1!C16</f>
        <v>Сибирская Васса Ипатовна</v>
      </c>
      <c r="C16" s="42" t="s">
        <v>47</v>
      </c>
      <c r="D16" s="46">
        <v>41437</v>
      </c>
      <c r="E16" t="s">
        <v>58</v>
      </c>
      <c r="F16" t="s">
        <v>124</v>
      </c>
      <c r="G16" s="42">
        <v>118</v>
      </c>
      <c r="H16" s="42">
        <v>31</v>
      </c>
      <c r="I16" t="s">
        <v>102</v>
      </c>
      <c r="J16" t="s">
        <v>80</v>
      </c>
      <c r="K16" t="s">
        <v>146</v>
      </c>
      <c r="L16" t="str">
        <f>Таблица6[[#This Row],[Место работы матери]]</f>
        <v>Д/С № 28</v>
      </c>
    </row>
    <row r="17" spans="2:12" x14ac:dyDescent="0.25">
      <c r="B17" t="str">
        <f>Лист1!C6</f>
        <v>Болотов Агапит Парфёнович</v>
      </c>
      <c r="C17" s="42" t="s">
        <v>46</v>
      </c>
      <c r="D17" s="46">
        <v>41427</v>
      </c>
      <c r="E17" t="s">
        <v>48</v>
      </c>
      <c r="F17" t="s">
        <v>114</v>
      </c>
      <c r="G17" s="42">
        <v>134</v>
      </c>
      <c r="H17" s="42">
        <v>25</v>
      </c>
      <c r="I17" t="s">
        <v>92</v>
      </c>
      <c r="J17" t="s">
        <v>70</v>
      </c>
      <c r="K17" t="s">
        <v>136</v>
      </c>
      <c r="L17" t="str">
        <f>Таблица6[[#This Row],[Место работы матери]]</f>
        <v>Детская поликлиника</v>
      </c>
    </row>
    <row r="18" spans="2:12" x14ac:dyDescent="0.25">
      <c r="B18" t="str">
        <f>Лист1!C9</f>
        <v>Вепрев Аполлинарий Киприанович</v>
      </c>
      <c r="C18" s="42" t="s">
        <v>46</v>
      </c>
      <c r="D18" s="46">
        <v>41430</v>
      </c>
      <c r="E18" t="s">
        <v>50</v>
      </c>
      <c r="F18" t="s">
        <v>117</v>
      </c>
      <c r="G18" s="42">
        <v>117</v>
      </c>
      <c r="H18" s="42">
        <v>26</v>
      </c>
      <c r="I18" t="s">
        <v>95</v>
      </c>
      <c r="J18" t="s">
        <v>73</v>
      </c>
      <c r="K18" t="s">
        <v>139</v>
      </c>
      <c r="L18" t="str">
        <f>Таблица6[[#This Row],[Место работы матери]]</f>
        <v>Городская больница</v>
      </c>
    </row>
    <row r="19" spans="2:12" x14ac:dyDescent="0.25">
      <c r="B19" t="str">
        <f>Лист1!C13</f>
        <v>Горбовский Феофил Киприанович</v>
      </c>
      <c r="C19" s="42" t="s">
        <v>46</v>
      </c>
      <c r="D19" s="46">
        <v>41373</v>
      </c>
      <c r="E19" t="s">
        <v>55</v>
      </c>
      <c r="F19" t="s">
        <v>121</v>
      </c>
      <c r="G19" s="42">
        <v>134</v>
      </c>
      <c r="H19" s="42">
        <v>22</v>
      </c>
      <c r="I19" t="s">
        <v>99</v>
      </c>
      <c r="J19" t="s">
        <v>78</v>
      </c>
      <c r="K19" t="s">
        <v>143</v>
      </c>
      <c r="L19" t="str">
        <f>Таблица6[[#This Row],[Место работы матери]]</f>
        <v>Школа №6</v>
      </c>
    </row>
    <row r="20" spans="2:12" x14ac:dyDescent="0.25">
      <c r="B20" t="str">
        <f>Лист1!C8</f>
        <v>Довголевский Викентий Христофорович</v>
      </c>
      <c r="C20" s="42" t="s">
        <v>46</v>
      </c>
      <c r="D20" s="46">
        <v>41435</v>
      </c>
      <c r="E20" t="s">
        <v>53</v>
      </c>
      <c r="F20" t="s">
        <v>116</v>
      </c>
      <c r="G20" s="42">
        <v>136</v>
      </c>
      <c r="H20" s="42">
        <v>23</v>
      </c>
      <c r="I20" t="s">
        <v>94</v>
      </c>
      <c r="J20" t="s">
        <v>72</v>
      </c>
      <c r="K20" t="s">
        <v>138</v>
      </c>
      <c r="L20" t="str">
        <f>Таблица6[[#This Row],[Место работы матери]]</f>
        <v>Пятерочка</v>
      </c>
    </row>
    <row r="21" spans="2:12" x14ac:dyDescent="0.25">
      <c r="B21" t="str">
        <f>Лист1!C11</f>
        <v>Захарьин Владислав Фролович</v>
      </c>
      <c r="C21" s="42" t="s">
        <v>46</v>
      </c>
      <c r="D21" s="46">
        <v>41452</v>
      </c>
      <c r="E21" t="s">
        <v>52</v>
      </c>
      <c r="F21" t="s">
        <v>119</v>
      </c>
      <c r="G21" s="42">
        <v>120</v>
      </c>
      <c r="H21" s="42">
        <v>26</v>
      </c>
      <c r="I21" t="s">
        <v>97</v>
      </c>
      <c r="J21" t="s">
        <v>75</v>
      </c>
      <c r="K21" t="s">
        <v>141</v>
      </c>
      <c r="L21" t="str">
        <f>Таблица6[[#This Row],[Место работы матери]]</f>
        <v>Санаторий Затишье</v>
      </c>
    </row>
    <row r="22" spans="2:12" x14ac:dyDescent="0.25">
      <c r="B22" t="str">
        <f>Лист1!C15</f>
        <v>Муромцев Артемон Федотович</v>
      </c>
      <c r="C22" s="42" t="s">
        <v>46</v>
      </c>
      <c r="D22" s="46">
        <v>41436</v>
      </c>
      <c r="E22" t="s">
        <v>57</v>
      </c>
      <c r="F22" t="s">
        <v>123</v>
      </c>
      <c r="G22" s="42">
        <v>125</v>
      </c>
      <c r="H22" s="42">
        <v>25</v>
      </c>
      <c r="I22" t="s">
        <v>101</v>
      </c>
      <c r="J22" t="s">
        <v>77</v>
      </c>
      <c r="K22" t="s">
        <v>145</v>
      </c>
      <c r="L22" t="str">
        <f>Таблица6[[#This Row],[Место работы матери]]</f>
        <v>Д/С №31</v>
      </c>
    </row>
    <row r="23" spans="2:12" x14ac:dyDescent="0.25">
      <c r="B23" t="str">
        <f>Лист1!C14</f>
        <v>Свиньин Ахрамей Геннадьевич</v>
      </c>
      <c r="C23" s="42" t="s">
        <v>46</v>
      </c>
      <c r="D23" s="46">
        <v>41435</v>
      </c>
      <c r="E23" t="s">
        <v>56</v>
      </c>
      <c r="F23" t="s">
        <v>122</v>
      </c>
      <c r="G23" s="42">
        <v>130</v>
      </c>
      <c r="H23" s="42">
        <v>24</v>
      </c>
      <c r="I23" t="s">
        <v>100</v>
      </c>
      <c r="J23" t="s">
        <v>79</v>
      </c>
      <c r="K23" t="s">
        <v>144</v>
      </c>
      <c r="L23" t="str">
        <f>Таблица6[[#This Row],[Место работы матери]]</f>
        <v>Школа №5</v>
      </c>
    </row>
    <row r="24" spans="2:12" x14ac:dyDescent="0.25">
      <c r="B24" t="str">
        <f>Лист1!C12</f>
        <v>Тимчук Матвей Севастианович</v>
      </c>
      <c r="C24" s="42" t="s">
        <v>46</v>
      </c>
      <c r="D24" s="46">
        <v>41433</v>
      </c>
      <c r="E24" t="s">
        <v>54</v>
      </c>
      <c r="F24" t="s">
        <v>120</v>
      </c>
      <c r="G24" s="42">
        <v>117</v>
      </c>
      <c r="H24" s="42">
        <v>21</v>
      </c>
      <c r="I24" t="s">
        <v>98</v>
      </c>
      <c r="J24" t="s">
        <v>76</v>
      </c>
      <c r="K24" t="s">
        <v>142</v>
      </c>
      <c r="L24" t="str">
        <f>Таблица6[[#This Row],[Место работы матери]]</f>
        <v>Санаторий Вьюнка</v>
      </c>
    </row>
    <row r="25" spans="2:12" x14ac:dyDescent="0.25">
      <c r="B25" t="str">
        <f>Лист1!C10</f>
        <v>Шулепников Юстин Ксенофонтович</v>
      </c>
      <c r="C25" s="42" t="s">
        <v>46</v>
      </c>
      <c r="D25" s="46">
        <v>41437</v>
      </c>
      <c r="E25" t="s">
        <v>51</v>
      </c>
      <c r="F25" t="s">
        <v>118</v>
      </c>
      <c r="G25" s="42">
        <v>119</v>
      </c>
      <c r="H25" s="42">
        <v>27</v>
      </c>
      <c r="I25" t="s">
        <v>96</v>
      </c>
      <c r="J25" t="s">
        <v>74</v>
      </c>
      <c r="K25" t="s">
        <v>140</v>
      </c>
      <c r="L25" t="str">
        <f>Таблица6[[#This Row],[Место работы матери]]</f>
        <v>Хлебокомбинат</v>
      </c>
    </row>
    <row r="26" spans="2:12" x14ac:dyDescent="0.25">
      <c r="B26" t="str">
        <f>Лист1!C7</f>
        <v>Шумахер Садок Эдуардович</v>
      </c>
      <c r="C26" s="42" t="s">
        <v>46</v>
      </c>
      <c r="D26" s="46">
        <v>41408</v>
      </c>
      <c r="E26" t="s">
        <v>49</v>
      </c>
      <c r="F26" t="s">
        <v>115</v>
      </c>
      <c r="G26" s="42">
        <v>125</v>
      </c>
      <c r="H26" s="42">
        <v>26</v>
      </c>
      <c r="I26" t="s">
        <v>93</v>
      </c>
      <c r="J26" t="s">
        <v>71</v>
      </c>
      <c r="K26" t="s">
        <v>137</v>
      </c>
      <c r="L26" t="str">
        <f>Таблица6[[#This Row],[Место работы матери]]</f>
        <v>Магнит</v>
      </c>
    </row>
    <row r="27" spans="2:12" x14ac:dyDescent="0.25">
      <c r="B27" s="45">
        <f>SUBTOTAL(103,Таблица6[Фамилия, имя, отчество])</f>
        <v>22</v>
      </c>
      <c r="C27" s="45"/>
      <c r="D27" s="47">
        <f>SUBTOTAL(104,Таблица6[Дата рождения])</f>
        <v>41474</v>
      </c>
      <c r="G27" s="44">
        <f>SUBTOTAL(101,Таблица6[Рост])</f>
        <v>123.90909090909091</v>
      </c>
      <c r="H27" s="44">
        <f>SUBTOTAL(101,Таблица6[Вес])</f>
        <v>24.363636363636363</v>
      </c>
    </row>
    <row r="28" spans="2:12" x14ac:dyDescent="0.25">
      <c r="C28" s="45"/>
      <c r="H28" s="43">
        <f>AVERAGE(H5:H12)</f>
        <v>24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102-4</dc:creator>
  <cp:lastModifiedBy>И103-4</cp:lastModifiedBy>
  <dcterms:created xsi:type="dcterms:W3CDTF">2020-01-17T08:32:46Z</dcterms:created>
  <dcterms:modified xsi:type="dcterms:W3CDTF">2020-02-14T09:12:09Z</dcterms:modified>
</cp:coreProperties>
</file>